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isa.kogermann\Desktop\15022024_A. Arukaev leping\"/>
    </mc:Choice>
  </mc:AlternateContent>
  <bookViews>
    <workbookView xWindow="-120" yWindow="-120" windowWidth="29040" windowHeight="15720"/>
  </bookViews>
  <sheets>
    <sheet name="pakkumuse vorm osa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6" i="1"/>
  <c r="L13" i="1" s="1"/>
  <c r="M16" i="1" l="1"/>
  <c r="M14" i="1"/>
  <c r="L14" i="1"/>
  <c r="L12" i="1"/>
  <c r="L15" i="1"/>
  <c r="L16" i="1"/>
  <c r="M17" i="1" l="1"/>
  <c r="L17" i="1"/>
  <c r="M19" i="1" s="1"/>
</calcChain>
</file>

<file path=xl/sharedStrings.xml><?xml version="1.0" encoding="utf-8"?>
<sst xmlns="http://schemas.openxmlformats.org/spreadsheetml/2006/main" count="63" uniqueCount="37">
  <si>
    <t>MUST METALL</t>
  </si>
  <si>
    <t>Konteineri maht (m3)</t>
  </si>
  <si>
    <t>Konteinerite kogus (tk)</t>
  </si>
  <si>
    <t>Aadress</t>
  </si>
  <si>
    <t>-</t>
  </si>
  <si>
    <t>Harjumaa, Paldiski, Rae põik 1</t>
  </si>
  <si>
    <t>Osa</t>
  </si>
  <si>
    <t>Märkused</t>
  </si>
  <si>
    <t>Tühjendamise prognoos-sagedus aastas</t>
  </si>
  <si>
    <t>MESSINGUST HÜLSID</t>
  </si>
  <si>
    <t>$/tonn</t>
  </si>
  <si>
    <t>**Prognoos-kogus aastas (kg)</t>
  </si>
  <si>
    <t>Tühjendamise prognoossagedus aastas</t>
  </si>
  <si>
    <t xml:space="preserve">**Vanametalli kogused on hinnangulised ja esitatud pakkumuste võrreldavuse tagamiseks, müüja ei kohustu samas mahus kaupa müüma. </t>
  </si>
  <si>
    <t>EUR/tonn</t>
  </si>
  <si>
    <t>USD</t>
  </si>
  <si>
    <t>PAKKUMUS</t>
  </si>
  <si>
    <t>PAKKUMUS KOKKU</t>
  </si>
  <si>
    <t>Prognoos müügihind aastas kokku</t>
  </si>
  <si>
    <t>Tabel on varustatud vajalike valemitega, enampakkumises osaleja täidab kõik kollased lahtrid ning kannab rohelise lahtri (pakkumus kokku) väärtuse RHRi maksumuse vormile. Tabelit ei ole lubatud muuta.</t>
  </si>
  <si>
    <t>Müüja ei ole käibemaksukohuslane.</t>
  </si>
  <si>
    <t>*LME vase hind (müügitehingule eelnenud kuu keskmine)</t>
  </si>
  <si>
    <t>*EKP (müügitehingule eelnenud kuu keskmine) kurss, 1 EUR=</t>
  </si>
  <si>
    <t>*Steel scrap HMS 1&amp;2 (80:20 mix), fob Rotterdam (müügitehingule eelnenud kuu keskmine)</t>
  </si>
  <si>
    <t>NB!</t>
  </si>
  <si>
    <t>Osa 1. Harju. Vanametalli asukohad, prognooskogused aastas ja pakkumuse vorm</t>
  </si>
  <si>
    <t>Ostja kulud kokku 1 tonni kohta fikseeritakse kogu lepingu perioodiks. Musta metalli kulu 1 tonni kohta esitatakse eurodes ja maksimaalselt 2 kohta pärast koma, messingust hülsside kulukomponendi osakaal LME vase hinnast esitatakse protsendina ja maksimaalselt 2 kohta pärast koma.</t>
  </si>
  <si>
    <t>Musta metalli KÕIK KULUD KOKKU 1 tonni kohta, EUR (vt tehniline kirjeldus p 4.4)</t>
  </si>
  <si>
    <t>Messingust hülsside kulu %, mis arvatakse maha LME vase indeksist (vt tehnilise kirjelduse p 4.5)</t>
  </si>
  <si>
    <t>*Tabelis toodud indeksid ja kursid on esitatud pakkumuste võrreldavuse tagamiseks, nende väärtuste muutmine ei ole lubatud, kauba müümisel võetakse aluseks tehnilises kirjelduses p 4.4 ja 4.5 kirjeldatud väärtused.</t>
  </si>
  <si>
    <t>Harjumaa, Saku vald, Männiku küla, Männiku harjutusväli</t>
  </si>
  <si>
    <t>Harjumaa, Lääne-Harju vald, Klooga alevik, Klooga harjutusvli</t>
  </si>
  <si>
    <t>Tallinn (Filtri tee 12, Miinisadama 4, Suur-Sõjamäe 23a)</t>
  </si>
  <si>
    <t>Harjumaa, Loo, Aasa tee 4</t>
  </si>
  <si>
    <r>
      <t>enda konteinerid (must metall 1 tk 1 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  <charset val="186"/>
        <scheme val="minor"/>
      </rPr>
      <t>, värviline 2 tk 1 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  <charset val="186"/>
        <scheme val="minor"/>
      </rPr>
      <t>), tühjendatakse kohapeal</t>
    </r>
  </si>
  <si>
    <r>
      <t>enda konteiner 1 tk 10 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  <charset val="186"/>
        <scheme val="minor"/>
      </rPr>
      <t>, ühte ca 10 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  <charset val="186"/>
        <scheme val="minor"/>
      </rPr>
      <t xml:space="preserve"> vaja juurde</t>
    </r>
  </si>
  <si>
    <r>
      <t>enda konteinerid (must metall 1,2 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  <charset val="186"/>
        <scheme val="minor"/>
      </rPr>
      <t xml:space="preserve"> 2 tk ja värviline 1,2 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  <charset val="186"/>
        <scheme val="minor"/>
      </rPr>
      <t xml:space="preserve"> 3 tk)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</si>
</sst>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4" fontId="0" fillId="2" borderId="1" xfId="0" applyNumberForma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4" fontId="1" fillId="0" borderId="0" xfId="0" applyNumberFormat="1" applyFont="1"/>
    <xf numFmtId="4" fontId="1" fillId="3" borderId="1" xfId="0" applyNumberFormat="1" applyFont="1" applyFill="1" applyBorder="1"/>
    <xf numFmtId="0" fontId="0" fillId="0" borderId="1" xfId="0" applyBorder="1" applyAlignment="1">
      <alignment horizontal="left" vertical="top"/>
    </xf>
    <xf numFmtId="3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2" fillId="0" borderId="1" xfId="0" applyFont="1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127111</xdr:colOff>
      <xdr:row>0</xdr:row>
      <xdr:rowOff>151935</xdr:rowOff>
    </xdr:from>
    <xdr:to>
      <xdr:col>12</xdr:col>
      <xdr:colOff>703732</xdr:colOff>
      <xdr:row>3</xdr:row>
      <xdr:rowOff>87337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669170" y="151935"/>
          <a:ext cx="3888582" cy="4956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1.1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Tehnilise kirjelduse "Metallijäätmete müük"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7"/>
  <sheetViews>
    <sheetView tabSelected="1" view="pageLayout" zoomScale="60" zoomScaleNormal="68" zoomScalePageLayoutView="60" workbookViewId="0">
      <selection activeCell="H24" sqref="H24"/>
    </sheetView>
  </sheetViews>
  <sheetFormatPr defaultColWidth="9.1796875" defaultRowHeight="14.5" x14ac:dyDescent="0.35"/>
  <cols>
    <col min="1" max="1" width="5.26953125" customWidth="1"/>
    <col min="2" max="2" width="50.7265625" customWidth="1"/>
    <col min="3" max="3" width="12" style="2" bestFit="1" customWidth="1"/>
    <col min="4" max="4" width="11.453125" bestFit="1" customWidth="1"/>
    <col min="5" max="5" width="12.26953125" customWidth="1"/>
    <col min="6" max="6" width="13.81640625" style="3" customWidth="1"/>
    <col min="7" max="7" width="12.1796875" style="2" customWidth="1"/>
    <col min="8" max="8" width="15.81640625" customWidth="1"/>
    <col min="9" max="9" width="27.81640625" style="4" customWidth="1"/>
    <col min="10" max="10" width="13.81640625" customWidth="1"/>
    <col min="11" max="11" width="16" customWidth="1"/>
    <col min="12" max="12" width="16.54296875" customWidth="1"/>
    <col min="13" max="13" width="16.1796875" customWidth="1"/>
  </cols>
  <sheetData>
    <row r="4" spans="1:13" x14ac:dyDescent="0.35">
      <c r="A4" s="1" t="s">
        <v>25</v>
      </c>
    </row>
    <row r="6" spans="1:13" x14ac:dyDescent="0.35">
      <c r="A6" t="s">
        <v>23</v>
      </c>
      <c r="C6"/>
      <c r="F6" s="5">
        <v>345.54</v>
      </c>
      <c r="G6" t="s">
        <v>10</v>
      </c>
      <c r="H6" s="5">
        <f>F6/F7</f>
        <v>319.70762398223542</v>
      </c>
      <c r="I6" s="3" t="s">
        <v>14</v>
      </c>
    </row>
    <row r="7" spans="1:13" x14ac:dyDescent="0.35">
      <c r="A7" t="s">
        <v>22</v>
      </c>
      <c r="C7"/>
      <c r="F7" s="6">
        <v>1.0808</v>
      </c>
      <c r="G7" t="s">
        <v>15</v>
      </c>
      <c r="I7" s="3"/>
    </row>
    <row r="8" spans="1:13" x14ac:dyDescent="0.35">
      <c r="A8" t="s">
        <v>21</v>
      </c>
      <c r="C8"/>
      <c r="F8" s="5">
        <v>8173.95</v>
      </c>
      <c r="G8" t="s">
        <v>10</v>
      </c>
      <c r="H8" s="5">
        <f>F8/F7</f>
        <v>7562.8700962250186</v>
      </c>
      <c r="I8" s="3" t="s">
        <v>14</v>
      </c>
    </row>
    <row r="9" spans="1:13" x14ac:dyDescent="0.35">
      <c r="C9"/>
      <c r="F9"/>
    </row>
    <row r="10" spans="1:13" x14ac:dyDescent="0.35">
      <c r="A10" s="7"/>
      <c r="B10" s="7"/>
      <c r="C10" s="22" t="s">
        <v>0</v>
      </c>
      <c r="D10" s="22"/>
      <c r="E10" s="22"/>
      <c r="F10" s="22"/>
      <c r="G10" s="23" t="s">
        <v>9</v>
      </c>
      <c r="H10" s="23"/>
      <c r="I10" s="19"/>
      <c r="J10" s="23" t="s">
        <v>16</v>
      </c>
      <c r="K10" s="23"/>
      <c r="L10" s="23" t="s">
        <v>18</v>
      </c>
      <c r="M10" s="23"/>
    </row>
    <row r="11" spans="1:13" ht="101.5" x14ac:dyDescent="0.35">
      <c r="A11" s="15" t="s">
        <v>6</v>
      </c>
      <c r="B11" s="15" t="s">
        <v>3</v>
      </c>
      <c r="C11" s="16" t="s">
        <v>11</v>
      </c>
      <c r="D11" s="17" t="s">
        <v>1</v>
      </c>
      <c r="E11" s="17" t="s">
        <v>2</v>
      </c>
      <c r="F11" s="18" t="s">
        <v>8</v>
      </c>
      <c r="G11" s="16" t="s">
        <v>11</v>
      </c>
      <c r="H11" s="18" t="s">
        <v>12</v>
      </c>
      <c r="I11" s="17" t="s">
        <v>7</v>
      </c>
      <c r="J11" s="17" t="s">
        <v>27</v>
      </c>
      <c r="K11" s="17" t="s">
        <v>28</v>
      </c>
      <c r="L11" s="15" t="s">
        <v>0</v>
      </c>
      <c r="M11" s="17" t="s">
        <v>9</v>
      </c>
    </row>
    <row r="12" spans="1:13" x14ac:dyDescent="0.35">
      <c r="A12" s="7">
        <v>1</v>
      </c>
      <c r="B12" s="8" t="s">
        <v>32</v>
      </c>
      <c r="C12" s="9">
        <v>13000</v>
      </c>
      <c r="D12" s="20" t="s">
        <v>4</v>
      </c>
      <c r="E12" s="20" t="s">
        <v>4</v>
      </c>
      <c r="F12" s="21">
        <v>5</v>
      </c>
      <c r="G12" s="9" t="s">
        <v>4</v>
      </c>
      <c r="H12" s="7" t="s">
        <v>4</v>
      </c>
      <c r="I12" s="8"/>
      <c r="J12" s="10">
        <v>70</v>
      </c>
      <c r="K12" s="11" t="s">
        <v>4</v>
      </c>
      <c r="L12" s="11">
        <f t="shared" ref="L12:L16" si="0">$H$6*C12/1000-C12/1000*J12</f>
        <v>3246.1991117690604</v>
      </c>
      <c r="M12" s="11" t="s">
        <v>4</v>
      </c>
    </row>
    <row r="13" spans="1:13" x14ac:dyDescent="0.35">
      <c r="A13" s="7">
        <v>1</v>
      </c>
      <c r="B13" s="8" t="s">
        <v>33</v>
      </c>
      <c r="C13" s="9">
        <v>3000</v>
      </c>
      <c r="D13" s="20" t="s">
        <v>4</v>
      </c>
      <c r="E13" s="20" t="s">
        <v>4</v>
      </c>
      <c r="F13" s="21">
        <v>1</v>
      </c>
      <c r="G13" s="9" t="s">
        <v>4</v>
      </c>
      <c r="H13" s="7" t="s">
        <v>4</v>
      </c>
      <c r="I13" s="8"/>
      <c r="J13" s="10">
        <v>75</v>
      </c>
      <c r="K13" s="11" t="s">
        <v>4</v>
      </c>
      <c r="L13" s="11">
        <f t="shared" si="0"/>
        <v>734.12287194670625</v>
      </c>
      <c r="M13" s="11" t="s">
        <v>4</v>
      </c>
    </row>
    <row r="14" spans="1:13" ht="43.5" x14ac:dyDescent="0.35">
      <c r="A14" s="7">
        <v>1</v>
      </c>
      <c r="B14" s="8" t="s">
        <v>30</v>
      </c>
      <c r="C14" s="9">
        <v>500</v>
      </c>
      <c r="D14" s="20" t="s">
        <v>4</v>
      </c>
      <c r="E14" s="20" t="s">
        <v>4</v>
      </c>
      <c r="F14" s="21">
        <v>1</v>
      </c>
      <c r="G14" s="9">
        <v>3000</v>
      </c>
      <c r="H14" s="7">
        <v>1</v>
      </c>
      <c r="I14" s="8" t="s">
        <v>34</v>
      </c>
      <c r="J14" s="10">
        <v>81</v>
      </c>
      <c r="K14" s="10">
        <v>38</v>
      </c>
      <c r="L14" s="11">
        <f t="shared" si="0"/>
        <v>119.35381199111771</v>
      </c>
      <c r="M14" s="11">
        <f>G14/1000*$H$8-G14/1000*$H$8*(K14/100)</f>
        <v>14066.938378978535</v>
      </c>
    </row>
    <row r="15" spans="1:13" ht="29" x14ac:dyDescent="0.35">
      <c r="A15" s="7">
        <v>1</v>
      </c>
      <c r="B15" s="8" t="s">
        <v>5</v>
      </c>
      <c r="C15" s="9">
        <v>7000</v>
      </c>
      <c r="D15" s="20" t="s">
        <v>4</v>
      </c>
      <c r="E15" s="20" t="s">
        <v>4</v>
      </c>
      <c r="F15" s="21">
        <v>3</v>
      </c>
      <c r="G15" s="9" t="s">
        <v>4</v>
      </c>
      <c r="H15" s="7" t="s">
        <v>4</v>
      </c>
      <c r="I15" s="8" t="s">
        <v>35</v>
      </c>
      <c r="J15" s="10">
        <v>73</v>
      </c>
      <c r="K15" s="11" t="s">
        <v>4</v>
      </c>
      <c r="L15" s="11">
        <f t="shared" si="0"/>
        <v>1726.9533678756479</v>
      </c>
      <c r="M15" s="11" t="s">
        <v>4</v>
      </c>
    </row>
    <row r="16" spans="1:13" ht="43.5" x14ac:dyDescent="0.35">
      <c r="A16" s="7">
        <v>1</v>
      </c>
      <c r="B16" s="8" t="s">
        <v>31</v>
      </c>
      <c r="C16" s="9">
        <v>1000</v>
      </c>
      <c r="D16" s="20" t="s">
        <v>4</v>
      </c>
      <c r="E16" s="20" t="s">
        <v>4</v>
      </c>
      <c r="F16" s="21">
        <v>1</v>
      </c>
      <c r="G16" s="9">
        <v>3000</v>
      </c>
      <c r="H16" s="7">
        <v>1</v>
      </c>
      <c r="I16" s="8" t="s">
        <v>36</v>
      </c>
      <c r="J16" s="10">
        <v>77</v>
      </c>
      <c r="K16" s="10">
        <v>38</v>
      </c>
      <c r="L16" s="11">
        <f t="shared" si="0"/>
        <v>242.70762398223542</v>
      </c>
      <c r="M16" s="11">
        <f>G16/1000*$H$8-G16/1000*$H$8*(K16/100)</f>
        <v>14066.938378978535</v>
      </c>
    </row>
    <row r="17" spans="1:13" x14ac:dyDescent="0.35">
      <c r="L17" s="12">
        <f>SUM(L12:L16)</f>
        <v>6069.3367875647673</v>
      </c>
      <c r="M17" s="12">
        <f>SUM(M12:M16)</f>
        <v>28133.87675795707</v>
      </c>
    </row>
    <row r="18" spans="1:13" x14ac:dyDescent="0.35">
      <c r="L18" s="13"/>
      <c r="M18" s="12"/>
    </row>
    <row r="19" spans="1:13" x14ac:dyDescent="0.35">
      <c r="K19" s="1" t="s">
        <v>17</v>
      </c>
      <c r="M19" s="14">
        <f>L17+M17</f>
        <v>34203.213545521838</v>
      </c>
    </row>
    <row r="21" spans="1:13" x14ac:dyDescent="0.35">
      <c r="A21" s="1" t="s">
        <v>24</v>
      </c>
    </row>
    <row r="22" spans="1:13" x14ac:dyDescent="0.35">
      <c r="A22" t="s">
        <v>29</v>
      </c>
    </row>
    <row r="23" spans="1:13" x14ac:dyDescent="0.35">
      <c r="A23" t="s">
        <v>13</v>
      </c>
    </row>
    <row r="24" spans="1:13" x14ac:dyDescent="0.35">
      <c r="A24" t="s">
        <v>19</v>
      </c>
    </row>
    <row r="25" spans="1:13" x14ac:dyDescent="0.35">
      <c r="A25" s="24" t="s">
        <v>26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3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x14ac:dyDescent="0.35">
      <c r="A27" t="s">
        <v>20</v>
      </c>
    </row>
  </sheetData>
  <mergeCells count="5">
    <mergeCell ref="C10:F10"/>
    <mergeCell ref="G10:H10"/>
    <mergeCell ref="J10:K10"/>
    <mergeCell ref="L10:M10"/>
    <mergeCell ref="A25:M26"/>
  </mergeCells>
  <pageMargins left="0.51181102362204722" right="0.51181102362204722" top="0.74803149606299213" bottom="0.74803149606299213" header="0.31496062992125984" footer="0.31496062992125984"/>
  <pageSetup paperSize="9" scale="60" orientation="landscape" r:id="rId1"/>
  <headerFooter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pakkumuse vorm osa 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Kaisa Kogermann</cp:lastModifiedBy>
  <dcterms:created xsi:type="dcterms:W3CDTF">2020-06-15T06:47:04Z</dcterms:created>
  <dcterms:modified xsi:type="dcterms:W3CDTF">2024-02-15T08:54:08Z</dcterms:modified>
</cp:coreProperties>
</file>